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alkim\SIFER\SIFER-Dokumentenablage\"/>
    </mc:Choice>
  </mc:AlternateContent>
  <xr:revisionPtr revIDLastSave="0" documentId="13_ncr:1_{10869C3D-7B3F-438C-92B2-4F71AB53835C}" xr6:coauthVersionLast="36" xr6:coauthVersionMax="47" xr10:uidLastSave="{00000000-0000-0000-0000-000000000000}"/>
  <workbookProtection lockStructure="1"/>
  <bookViews>
    <workbookView xWindow="0" yWindow="0" windowWidth="20530" windowHeight="14160" xr2:uid="{1EE6487B-DE3F-4C18-A1BB-A09BA606FA8E}"/>
  </bookViews>
  <sheets>
    <sheet name="Kapitalverlust, Überschuldung" sheetId="4" r:id="rId1"/>
    <sheet name="Dropdown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4" l="1"/>
  <c r="E12" i="4" l="1"/>
  <c r="F47" i="4"/>
  <c r="F48" i="4"/>
  <c r="E46" i="4"/>
  <c r="F46" i="4" s="1"/>
  <c r="F45" i="4"/>
  <c r="F24" i="4"/>
  <c r="F7" i="4"/>
  <c r="F38" i="4" s="1"/>
  <c r="F39" i="4" l="1"/>
  <c r="F40" i="4" s="1"/>
  <c r="F33" i="4"/>
  <c r="F32" i="4"/>
  <c r="H24" i="4"/>
  <c r="F49" i="4"/>
  <c r="F50" i="4" s="1"/>
  <c r="F55" i="4" s="1"/>
  <c r="F34" i="4" l="1"/>
  <c r="C41" i="4" s="1"/>
  <c r="F54" i="4" l="1"/>
  <c r="F56" i="4" s="1"/>
  <c r="C56" i="4" s="1"/>
  <c r="C35" i="4"/>
</calcChain>
</file>

<file path=xl/sharedStrings.xml><?xml version="1.0" encoding="utf-8"?>
<sst xmlns="http://schemas.openxmlformats.org/spreadsheetml/2006/main" count="53" uniqueCount="42">
  <si>
    <t>Total Fremdkapital</t>
  </si>
  <si>
    <t>Aktienkapital</t>
  </si>
  <si>
    <t>Gesetzliche Kapitalreserve</t>
  </si>
  <si>
    <t>Freiwillige Gewinnreserve</t>
  </si>
  <si>
    <t>Reserve für eigene Aktien</t>
  </si>
  <si>
    <t>Aufwertungsreserve</t>
  </si>
  <si>
    <t>Eigene Aktien</t>
  </si>
  <si>
    <t xml:space="preserve">davon Fremdkapital mit Rangrücktritt </t>
  </si>
  <si>
    <t>Aktiven</t>
  </si>
  <si>
    <t>./.</t>
  </si>
  <si>
    <t>=</t>
  </si>
  <si>
    <t>+</t>
  </si>
  <si>
    <t>Diverse Vermögenswerte</t>
  </si>
  <si>
    <t>Berechnungen zur Ermittlung Kapitalverlust/Überschuldung:</t>
  </si>
  <si>
    <t>ja</t>
  </si>
  <si>
    <t>nein</t>
  </si>
  <si>
    <t>TOTAL AKTIVEN</t>
  </si>
  <si>
    <t>TOTAL PASSIVEN</t>
  </si>
  <si>
    <t>Hälfte der Summe aus Aktienkapital, nicht an die Aktionäre zurückzahlbarer gesetzlicher Kapitalreserve und gesetzlicher Gewinnreserve:</t>
  </si>
  <si>
    <t>Ist das Unternehmen eine Holdinggesellschaft?</t>
  </si>
  <si>
    <t>Geschütztes Eigenkapital</t>
  </si>
  <si>
    <t>Vergleich:</t>
  </si>
  <si>
    <t>Davon die Hälfte (= Hälfte des geschützten Eigenkapitals)</t>
  </si>
  <si>
    <t>Hälfte des geschützten Eigenkapitals</t>
  </si>
  <si>
    <t>Dopdown</t>
  </si>
  <si>
    <t>nicht zurückzahlbare gesetzliche Reserve</t>
  </si>
  <si>
    <t>Gesetzliche Gewinnreserve im engeren Sinn</t>
  </si>
  <si>
    <t>Gewinnvortrag (+) / Verlustvortrag (-)</t>
  </si>
  <si>
    <t>Jahresergebnis</t>
  </si>
  <si>
    <t>… folglich zu berücksichtigender Covid-19-Kredit (max. CHF 500'000)</t>
  </si>
  <si>
    <t>relevantes Fremdkapital (d.h. ohne Covid-19-Kredit) für Berechnung Überschuldung</t>
  </si>
  <si>
    <r>
      <t xml:space="preserve">Nettovermögen (bilanzielles Eigenkapital) </t>
    </r>
    <r>
      <rPr>
        <i/>
        <sz val="11"/>
        <color theme="1"/>
        <rFont val="Calibri"/>
        <family val="2"/>
        <scheme val="minor"/>
      </rPr>
      <t>unter Berücksichtigung Covid-19-Kredit</t>
    </r>
    <r>
      <rPr>
        <sz val="11"/>
        <color theme="1"/>
        <rFont val="Calibri"/>
        <family val="2"/>
        <scheme val="minor"/>
      </rPr>
      <t>:</t>
    </r>
  </si>
  <si>
    <t>Nettovermögen (bilanzielles Eigenkapital) inkl. Covid-19-Kredit</t>
  </si>
  <si>
    <t>Nettovermögen (bilanzielles Eigenkapital); inkl. Covid-19-Kredit/Rangrücktritt</t>
  </si>
  <si>
    <t>Berechnung Überschuldung</t>
  </si>
  <si>
    <t>Berechnung Kapitalverlust</t>
  </si>
  <si>
    <t>davon Fremdkapital als Covid-19-Kredit …</t>
  </si>
  <si>
    <t>relevantes Fremdkapital (d.h. ohne Covid-19-Kredit/inkl. Rangrücktritt) für Berechnung Nettovermögen</t>
  </si>
  <si>
    <r>
      <t>Nettovermögen (bilanzielles Eigenkapital) unter</t>
    </r>
    <r>
      <rPr>
        <i/>
        <sz val="11"/>
        <color theme="1"/>
        <rFont val="Calibri"/>
        <family val="2"/>
        <scheme val="minor"/>
      </rPr>
      <t xml:space="preserve"> Berücksichtigung Covid-19-Kredit und Rangrücktritt</t>
    </r>
    <r>
      <rPr>
        <sz val="11"/>
        <color theme="1"/>
        <rFont val="Calibri"/>
        <family val="2"/>
        <scheme val="minor"/>
      </rPr>
      <t>:</t>
    </r>
  </si>
  <si>
    <t>Feststellung von KAPITALVERLUST / ÜBERSCHULDUNG</t>
  </si>
  <si>
    <t>Quelle: veb.ch</t>
  </si>
  <si>
    <t>Link zum Erklärvideo: https://www.youtube.com/watch?v=W262TuJqtAg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</si>
</sst>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ont="1"/>
    <xf numFmtId="164" fontId="0" fillId="0" borderId="0" xfId="1" applyNumberFormat="1" applyFont="1"/>
    <xf numFmtId="0" fontId="0" fillId="0" borderId="0" xfId="0" applyFont="1" applyAlignment="1"/>
    <xf numFmtId="0" fontId="0" fillId="0" borderId="0" xfId="0" applyFont="1" applyAlignment="1">
      <alignment horizontal="right"/>
    </xf>
    <xf numFmtId="0" fontId="4" fillId="0" borderId="0" xfId="0" applyFont="1"/>
    <xf numFmtId="0" fontId="0" fillId="0" borderId="0" xfId="0" quotePrefix="1" applyFont="1" applyAlignment="1">
      <alignment horizontal="right"/>
    </xf>
    <xf numFmtId="164" fontId="0" fillId="0" borderId="0" xfId="0" applyNumberFormat="1" applyFont="1"/>
    <xf numFmtId="0" fontId="2" fillId="0" borderId="0" xfId="0" applyFont="1"/>
    <xf numFmtId="0" fontId="0" fillId="3" borderId="0" xfId="0" applyFont="1" applyFill="1" applyAlignment="1">
      <alignment vertical="center"/>
    </xf>
    <xf numFmtId="0" fontId="0" fillId="3" borderId="0" xfId="0" applyFont="1" applyFill="1"/>
    <xf numFmtId="164" fontId="0" fillId="3" borderId="0" xfId="1" applyNumberFormat="1" applyFont="1" applyFill="1"/>
    <xf numFmtId="164" fontId="3" fillId="3" borderId="2" xfId="1" applyNumberFormat="1" applyFont="1" applyFill="1" applyBorder="1"/>
    <xf numFmtId="0" fontId="3" fillId="0" borderId="0" xfId="0" applyFont="1"/>
    <xf numFmtId="0" fontId="3" fillId="3" borderId="0" xfId="0" applyFont="1" applyFill="1" applyAlignment="1">
      <alignment vertical="center"/>
    </xf>
    <xf numFmtId="0" fontId="3" fillId="3" borderId="0" xfId="0" applyFont="1" applyFill="1"/>
    <xf numFmtId="9" fontId="0" fillId="0" borderId="0" xfId="2" applyFont="1"/>
    <xf numFmtId="164" fontId="0" fillId="0" borderId="3" xfId="1" applyNumberFormat="1" applyFont="1" applyBorder="1"/>
    <xf numFmtId="0" fontId="0" fillId="0" borderId="3" xfId="0" quotePrefix="1" applyFont="1" applyBorder="1" applyAlignment="1">
      <alignment horizontal="right"/>
    </xf>
    <xf numFmtId="0" fontId="0" fillId="0" borderId="3" xfId="0" applyFont="1" applyBorder="1"/>
    <xf numFmtId="0" fontId="0" fillId="0" borderId="0" xfId="0" applyFont="1" applyFill="1" applyBorder="1" applyAlignment="1">
      <alignment horizontal="left"/>
    </xf>
    <xf numFmtId="164" fontId="3" fillId="2" borderId="1" xfId="1" applyNumberFormat="1" applyFont="1" applyFill="1" applyBorder="1" applyAlignment="1" applyProtection="1">
      <alignment horizontal="right"/>
      <protection locked="0"/>
    </xf>
    <xf numFmtId="164" fontId="3" fillId="2" borderId="1" xfId="1" applyNumberFormat="1" applyFont="1" applyFill="1" applyBorder="1" applyProtection="1">
      <protection locked="0"/>
    </xf>
    <xf numFmtId="0" fontId="2" fillId="0" borderId="0" xfId="0" applyFont="1" applyFill="1"/>
    <xf numFmtId="0" fontId="0" fillId="0" borderId="0" xfId="0" applyFont="1" applyFill="1"/>
    <xf numFmtId="0" fontId="0" fillId="0" borderId="0" xfId="0" applyFont="1" applyBorder="1"/>
    <xf numFmtId="0" fontId="6" fillId="0" borderId="0" xfId="0" applyFont="1"/>
    <xf numFmtId="0" fontId="0" fillId="3" borderId="0" xfId="0" applyFont="1" applyFill="1" applyBorder="1" applyAlignment="1">
      <alignment horizontal="center" vertical="center" textRotation="90"/>
    </xf>
    <xf numFmtId="0" fontId="0" fillId="4" borderId="5" xfId="0" applyFont="1" applyFill="1" applyBorder="1"/>
    <xf numFmtId="0" fontId="0" fillId="4" borderId="6" xfId="0" applyFont="1" applyFill="1" applyBorder="1"/>
    <xf numFmtId="0" fontId="0" fillId="4" borderId="8" xfId="0" applyFont="1" applyFill="1" applyBorder="1"/>
    <xf numFmtId="0" fontId="0" fillId="4" borderId="9" xfId="0" applyFont="1" applyFill="1" applyBorder="1"/>
    <xf numFmtId="0" fontId="0" fillId="4" borderId="4" xfId="0" applyFont="1" applyFill="1" applyBorder="1"/>
    <xf numFmtId="0" fontId="0" fillId="4" borderId="7" xfId="0" applyFont="1" applyFill="1" applyBorder="1"/>
  </cellXfs>
  <cellStyles count="3">
    <cellStyle name="Komma" xfId="1" builtinId="3"/>
    <cellStyle name="Prozent" xfId="2" builtinId="5"/>
    <cellStyle name="Standard" xfId="0" builtinId="0"/>
  </cellStyles>
  <dxfs count="7">
    <dxf>
      <font>
        <color rgb="FFFFC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417386</xdr:colOff>
      <xdr:row>0</xdr:row>
      <xdr:rowOff>141343</xdr:rowOff>
    </xdr:from>
    <xdr:to>
      <xdr:col>13</xdr:col>
      <xdr:colOff>297086</xdr:colOff>
      <xdr:row>0</xdr:row>
      <xdr:rowOff>813288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6D4DF1B9-2055-E8C5-7E50-4637C81E7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6713" y="141343"/>
          <a:ext cx="502488" cy="671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FC223-C6E9-4192-B67E-6B6882A2826C}">
  <sheetPr>
    <pageSetUpPr fitToPage="1"/>
  </sheetPr>
  <dimension ref="A1:T60"/>
  <sheetViews>
    <sheetView showGridLines="0" tabSelected="1" zoomScale="130" zoomScaleNormal="130" workbookViewId="0">
      <selection activeCell="D57" sqref="D57"/>
    </sheetView>
  </sheetViews>
  <sheetFormatPr baseColWidth="10" defaultColWidth="9.26953125" defaultRowHeight="14.5" x14ac:dyDescent="0.35"/>
  <cols>
    <col min="1" max="2" width="5.7265625" style="1" customWidth="1"/>
    <col min="3" max="3" width="3.7265625" style="1" customWidth="1"/>
    <col min="4" max="4" width="91.7265625" style="1" customWidth="1"/>
    <col min="5" max="6" width="10" style="2" bestFit="1" customWidth="1"/>
    <col min="7" max="16384" width="9.26953125" style="1"/>
  </cols>
  <sheetData>
    <row r="1" spans="1:13" ht="84.65" customHeight="1" x14ac:dyDescent="0.35">
      <c r="A1" s="26"/>
    </row>
    <row r="2" spans="1:13" x14ac:dyDescent="0.35">
      <c r="B2" s="5" t="s">
        <v>39</v>
      </c>
      <c r="C2"/>
      <c r="D2"/>
    </row>
    <row r="4" spans="1:13" x14ac:dyDescent="0.35">
      <c r="C4" s="1" t="s">
        <v>19</v>
      </c>
      <c r="F4" s="21" t="s">
        <v>15</v>
      </c>
    </row>
    <row r="6" spans="1:13" x14ac:dyDescent="0.35">
      <c r="C6" s="9" t="s">
        <v>12</v>
      </c>
      <c r="D6" s="10"/>
      <c r="E6" s="11"/>
      <c r="F6" s="22">
        <v>500000</v>
      </c>
    </row>
    <row r="7" spans="1:13" ht="15" thickBot="1" x14ac:dyDescent="0.4">
      <c r="C7" s="14" t="s">
        <v>16</v>
      </c>
      <c r="D7" s="10"/>
      <c r="E7" s="11"/>
      <c r="F7" s="12">
        <f>F6</f>
        <v>500000</v>
      </c>
    </row>
    <row r="8" spans="1:13" ht="15" thickTop="1" x14ac:dyDescent="0.35">
      <c r="C8" s="9"/>
      <c r="D8" s="10"/>
      <c r="E8" s="11"/>
      <c r="F8" s="11"/>
    </row>
    <row r="9" spans="1:13" x14ac:dyDescent="0.35">
      <c r="C9" s="9"/>
      <c r="D9" s="10"/>
      <c r="E9" s="11"/>
      <c r="F9" s="11"/>
    </row>
    <row r="10" spans="1:13" x14ac:dyDescent="0.35">
      <c r="C10" s="9" t="s">
        <v>0</v>
      </c>
      <c r="D10" s="10"/>
      <c r="E10" s="11"/>
      <c r="F10" s="22">
        <v>590000</v>
      </c>
      <c r="H10" s="8" t="str">
        <f>IF(E13+E11&gt;F10,"Fehler: FK mit Covid-19-Kredit/Rangrücktritt zu gross!","")</f>
        <v/>
      </c>
    </row>
    <row r="11" spans="1:13" x14ac:dyDescent="0.35">
      <c r="B11" s="24"/>
      <c r="C11" s="10"/>
      <c r="D11" s="9" t="s">
        <v>36</v>
      </c>
      <c r="E11" s="22">
        <v>190000</v>
      </c>
      <c r="F11" s="11"/>
    </row>
    <row r="12" spans="1:13" x14ac:dyDescent="0.35">
      <c r="B12" s="24"/>
      <c r="C12" s="10"/>
      <c r="D12" s="9" t="s">
        <v>29</v>
      </c>
      <c r="E12" s="11">
        <f>IF(E11&lt;=500000,E11,500000)</f>
        <v>190000</v>
      </c>
      <c r="F12" s="11"/>
    </row>
    <row r="13" spans="1:13" x14ac:dyDescent="0.35">
      <c r="B13" s="24"/>
      <c r="C13" s="10"/>
      <c r="D13" s="9" t="s">
        <v>7</v>
      </c>
      <c r="E13" s="22">
        <v>150000</v>
      </c>
      <c r="F13" s="11"/>
      <c r="H13" s="23"/>
      <c r="I13" s="24"/>
      <c r="J13" s="24"/>
      <c r="K13" s="24"/>
      <c r="L13" s="24"/>
      <c r="M13" s="24"/>
    </row>
    <row r="14" spans="1:13" x14ac:dyDescent="0.35">
      <c r="C14" s="9"/>
      <c r="D14" s="10"/>
      <c r="E14" s="11"/>
      <c r="F14" s="11"/>
    </row>
    <row r="15" spans="1:13" x14ac:dyDescent="0.35">
      <c r="C15" s="9" t="s">
        <v>1</v>
      </c>
      <c r="D15" s="10"/>
      <c r="E15" s="11"/>
      <c r="F15" s="22">
        <v>200000</v>
      </c>
    </row>
    <row r="16" spans="1:13" x14ac:dyDescent="0.35">
      <c r="C16" s="9" t="s">
        <v>2</v>
      </c>
      <c r="D16" s="10"/>
      <c r="E16" s="11"/>
      <c r="F16" s="22">
        <v>130000</v>
      </c>
    </row>
    <row r="17" spans="2:8" x14ac:dyDescent="0.35">
      <c r="B17" s="3"/>
      <c r="C17" s="9" t="s">
        <v>26</v>
      </c>
      <c r="D17" s="10"/>
      <c r="E17" s="11"/>
      <c r="F17" s="22">
        <v>80000</v>
      </c>
    </row>
    <row r="18" spans="2:8" x14ac:dyDescent="0.35">
      <c r="C18" s="10" t="s">
        <v>5</v>
      </c>
      <c r="D18" s="10"/>
      <c r="E18" s="11"/>
      <c r="F18" s="22">
        <v>10000</v>
      </c>
    </row>
    <row r="19" spans="2:8" x14ac:dyDescent="0.35">
      <c r="B19" s="4"/>
      <c r="C19" s="10" t="s">
        <v>4</v>
      </c>
      <c r="D19" s="10"/>
      <c r="E19" s="11"/>
      <c r="F19" s="22"/>
    </row>
    <row r="20" spans="2:8" x14ac:dyDescent="0.35">
      <c r="C20" s="9" t="s">
        <v>3</v>
      </c>
      <c r="D20" s="10"/>
      <c r="E20" s="11"/>
      <c r="F20" s="22">
        <v>210000</v>
      </c>
    </row>
    <row r="21" spans="2:8" x14ac:dyDescent="0.35">
      <c r="C21" s="9" t="s">
        <v>6</v>
      </c>
      <c r="D21" s="10"/>
      <c r="E21" s="11"/>
      <c r="F21" s="22">
        <v>-10000</v>
      </c>
      <c r="H21" s="8"/>
    </row>
    <row r="22" spans="2:8" x14ac:dyDescent="0.35">
      <c r="C22" s="9" t="s">
        <v>27</v>
      </c>
      <c r="D22" s="10"/>
      <c r="E22" s="11"/>
      <c r="F22" s="22">
        <v>-310000</v>
      </c>
      <c r="H22" s="8"/>
    </row>
    <row r="23" spans="2:8" x14ac:dyDescent="0.35">
      <c r="C23" s="9" t="s">
        <v>28</v>
      </c>
      <c r="D23" s="10"/>
      <c r="E23" s="11"/>
      <c r="F23" s="22">
        <v>-400000</v>
      </c>
      <c r="H23" s="8"/>
    </row>
    <row r="24" spans="2:8" ht="15" thickBot="1" x14ac:dyDescent="0.4">
      <c r="C24" s="15" t="s">
        <v>17</v>
      </c>
      <c r="D24" s="10"/>
      <c r="E24" s="11"/>
      <c r="F24" s="12">
        <f>SUM(F10:F23)</f>
        <v>500000</v>
      </c>
      <c r="H24" s="8" t="str">
        <f>IF(F24-F7=0,"","Differenz Aktiven / Passiven!")</f>
        <v/>
      </c>
    </row>
    <row r="25" spans="2:8" ht="15" thickTop="1" x14ac:dyDescent="0.35"/>
    <row r="28" spans="2:8" x14ac:dyDescent="0.35">
      <c r="C28" s="5" t="s">
        <v>13</v>
      </c>
    </row>
    <row r="29" spans="2:8" x14ac:dyDescent="0.35">
      <c r="C29" s="5"/>
    </row>
    <row r="30" spans="2:8" x14ac:dyDescent="0.35">
      <c r="C30" s="5"/>
    </row>
    <row r="31" spans="2:8" x14ac:dyDescent="0.35">
      <c r="B31" s="27" t="s">
        <v>34</v>
      </c>
      <c r="C31" s="1" t="s">
        <v>31</v>
      </c>
    </row>
    <row r="32" spans="2:8" x14ac:dyDescent="0.35">
      <c r="B32" s="27"/>
      <c r="D32" s="1" t="s">
        <v>8</v>
      </c>
      <c r="F32" s="2">
        <f>+F7</f>
        <v>500000</v>
      </c>
    </row>
    <row r="33" spans="2:20" x14ac:dyDescent="0.35">
      <c r="B33" s="27"/>
      <c r="C33" s="4" t="s">
        <v>9</v>
      </c>
      <c r="D33" s="1" t="s">
        <v>30</v>
      </c>
      <c r="F33" s="2">
        <f>F10-E12</f>
        <v>400000</v>
      </c>
    </row>
    <row r="34" spans="2:20" x14ac:dyDescent="0.35">
      <c r="B34" s="27"/>
      <c r="C34" s="18" t="s">
        <v>10</v>
      </c>
      <c r="D34" s="19" t="s">
        <v>32</v>
      </c>
      <c r="F34" s="17">
        <f>F32-F33</f>
        <v>100000</v>
      </c>
    </row>
    <row r="35" spans="2:20" x14ac:dyDescent="0.35">
      <c r="B35" s="27"/>
      <c r="C35" s="1" t="str">
        <f>IF(F34&lt;0,"Die Gesellschaft weist eine ÜBERSCHULDUNG auf!","Die Gesellschaft weist KEINE Überschuldung auf.")</f>
        <v>Die Gesellschaft weist KEINE Überschuldung auf.</v>
      </c>
    </row>
    <row r="36" spans="2:20" x14ac:dyDescent="0.35">
      <c r="B36" s="27"/>
    </row>
    <row r="37" spans="2:20" x14ac:dyDescent="0.35">
      <c r="B37" s="27"/>
      <c r="C37" s="1" t="s">
        <v>38</v>
      </c>
    </row>
    <row r="38" spans="2:20" x14ac:dyDescent="0.35">
      <c r="B38" s="27"/>
      <c r="D38" s="1" t="s">
        <v>8</v>
      </c>
      <c r="F38" s="2">
        <f>+F7</f>
        <v>500000</v>
      </c>
    </row>
    <row r="39" spans="2:20" x14ac:dyDescent="0.35">
      <c r="B39" s="27"/>
      <c r="C39" s="4" t="s">
        <v>9</v>
      </c>
      <c r="D39" s="1" t="s">
        <v>37</v>
      </c>
      <c r="F39" s="2">
        <f>+F10-E13-E12</f>
        <v>250000</v>
      </c>
    </row>
    <row r="40" spans="2:20" x14ac:dyDescent="0.35">
      <c r="B40" s="27"/>
      <c r="C40" s="18" t="s">
        <v>10</v>
      </c>
      <c r="D40" s="19" t="s">
        <v>33</v>
      </c>
      <c r="F40" s="17">
        <f>F38-F39</f>
        <v>250000</v>
      </c>
    </row>
    <row r="41" spans="2:20" x14ac:dyDescent="0.35">
      <c r="B41" s="27"/>
      <c r="C41" s="1" t="str">
        <f>IF(F34&lt;0,IF(F40&lt;0,"Die Gesellschaft weist eine ÜBERSCHULDUNG auf!","Die Gesellschaft weist eine ÜBERSCHULDUNG auf. Ein RANGRÜCKTRITT ermöglicht, die BENACHRICHTIGUNG des Richters zu UNTERLASSEN."),"Die Gesellschaft weist, auch unter Berücksichtigung von Rangrücktritten, KEINE Überschuldung auf.")</f>
        <v>Die Gesellschaft weist, auch unter Berücksichtigung von Rangrücktritten, KEINE Überschuldung auf.</v>
      </c>
    </row>
    <row r="44" spans="2:20" x14ac:dyDescent="0.35">
      <c r="B44" s="27" t="s">
        <v>35</v>
      </c>
      <c r="C44" s="1" t="s">
        <v>18</v>
      </c>
    </row>
    <row r="45" spans="2:20" x14ac:dyDescent="0.35">
      <c r="B45" s="27"/>
      <c r="D45" s="1" t="s">
        <v>1</v>
      </c>
      <c r="F45" s="2">
        <f>+F15</f>
        <v>200000</v>
      </c>
      <c r="R45" s="7"/>
    </row>
    <row r="46" spans="2:20" x14ac:dyDescent="0.35">
      <c r="B46" s="27"/>
      <c r="C46" s="6" t="s">
        <v>11</v>
      </c>
      <c r="D46" s="1" t="s">
        <v>25</v>
      </c>
      <c r="E46" s="16">
        <f>IF(F4="nein",50%,20%)</f>
        <v>0.5</v>
      </c>
      <c r="F46" s="2">
        <f>IF((F16+F17)&lt;=E46*F15,(F16+F17),E46*F15)</f>
        <v>100000</v>
      </c>
      <c r="R46" s="7"/>
      <c r="T46" s="8"/>
    </row>
    <row r="47" spans="2:20" x14ac:dyDescent="0.35">
      <c r="B47" s="27"/>
      <c r="C47" s="6" t="s">
        <v>11</v>
      </c>
      <c r="D47" s="1" t="s">
        <v>5</v>
      </c>
      <c r="F47" s="2">
        <f>+F18</f>
        <v>10000</v>
      </c>
      <c r="R47" s="7"/>
    </row>
    <row r="48" spans="2:20" x14ac:dyDescent="0.35">
      <c r="B48" s="27"/>
      <c r="C48" s="6" t="s">
        <v>11</v>
      </c>
      <c r="D48" s="1" t="s">
        <v>4</v>
      </c>
      <c r="F48" s="2">
        <f>+F19</f>
        <v>0</v>
      </c>
      <c r="R48" s="7"/>
    </row>
    <row r="49" spans="2:6" x14ac:dyDescent="0.35">
      <c r="B49" s="27"/>
      <c r="C49" s="18" t="s">
        <v>10</v>
      </c>
      <c r="D49" s="19" t="s">
        <v>20</v>
      </c>
      <c r="F49" s="17">
        <f>SUM(F45:F48)</f>
        <v>310000</v>
      </c>
    </row>
    <row r="50" spans="2:6" x14ac:dyDescent="0.35">
      <c r="B50" s="27"/>
      <c r="D50" s="1" t="s">
        <v>22</v>
      </c>
      <c r="F50" s="2">
        <f>F49*50%</f>
        <v>155000</v>
      </c>
    </row>
    <row r="51" spans="2:6" x14ac:dyDescent="0.35">
      <c r="B51" s="27"/>
    </row>
    <row r="52" spans="2:6" x14ac:dyDescent="0.35">
      <c r="B52" s="27"/>
    </row>
    <row r="53" spans="2:6" x14ac:dyDescent="0.35">
      <c r="B53" s="27"/>
      <c r="C53" s="20" t="s">
        <v>21</v>
      </c>
    </row>
    <row r="54" spans="2:6" x14ac:dyDescent="0.35">
      <c r="B54" s="27"/>
      <c r="C54" s="25" t="s">
        <v>32</v>
      </c>
      <c r="F54" s="2">
        <f>F34</f>
        <v>100000</v>
      </c>
    </row>
    <row r="55" spans="2:6" x14ac:dyDescent="0.35">
      <c r="B55" s="27"/>
      <c r="C55" s="1" t="s">
        <v>23</v>
      </c>
      <c r="F55" s="2">
        <f>F50</f>
        <v>155000</v>
      </c>
    </row>
    <row r="56" spans="2:6" x14ac:dyDescent="0.35">
      <c r="B56" s="27"/>
      <c r="C56" s="1" t="str">
        <f>IF(F56&lt;0,"Die Gesellschaft weist einen KAPITALVERLUST auf!","Die Gesellschaft weist KEINEN Kapitalverlust auf.")</f>
        <v>Die Gesellschaft weist einen KAPITALVERLUST auf!</v>
      </c>
      <c r="F56" s="17">
        <f>F54-F55</f>
        <v>-55000</v>
      </c>
    </row>
    <row r="58" spans="2:6" ht="15" thickBot="1" x14ac:dyDescent="0.4"/>
    <row r="59" spans="2:6" x14ac:dyDescent="0.35">
      <c r="B59" s="32" t="s">
        <v>40</v>
      </c>
      <c r="C59" s="28"/>
      <c r="D59" s="29"/>
    </row>
    <row r="60" spans="2:6" ht="15" thickBot="1" x14ac:dyDescent="0.4">
      <c r="B60" s="33" t="s">
        <v>41</v>
      </c>
      <c r="C60" s="30"/>
      <c r="D60" s="31"/>
    </row>
  </sheetData>
  <mergeCells count="2">
    <mergeCell ref="B31:B41"/>
    <mergeCell ref="B44:B56"/>
  </mergeCells>
  <conditionalFormatting sqref="C56">
    <cfRule type="containsText" dxfId="6" priority="11" operator="containsText" text="!">
      <formula>NOT(ISERROR(SEARCH("!",C56)))</formula>
    </cfRule>
    <cfRule type="containsText" dxfId="5" priority="12" operator="containsText" text="KEINE">
      <formula>NOT(ISERROR(SEARCH("KEINE",C56)))</formula>
    </cfRule>
  </conditionalFormatting>
  <conditionalFormatting sqref="C35">
    <cfRule type="containsText" dxfId="4" priority="7" operator="containsText" text="!">
      <formula>NOT(ISERROR(SEARCH("!",C35)))</formula>
    </cfRule>
    <cfRule type="containsText" dxfId="3" priority="8" operator="containsText" text="KEINE">
      <formula>NOT(ISERROR(SEARCH("KEINE",C35)))</formula>
    </cfRule>
  </conditionalFormatting>
  <conditionalFormatting sqref="C41">
    <cfRule type="containsText" dxfId="2" priority="1" operator="containsText" text="KEINE">
      <formula>NOT(ISERROR(SEARCH("KEINE",C41)))</formula>
    </cfRule>
    <cfRule type="containsText" dxfId="1" priority="2" operator="containsText" text="!">
      <formula>NOT(ISERROR(SEARCH("!",C41)))</formula>
    </cfRule>
    <cfRule type="containsText" dxfId="0" priority="3" operator="containsText" text="UNTERLASSEN">
      <formula>NOT(ISERROR(SEARCH("UNTERLASSEN",C41)))</formula>
    </cfRule>
  </conditionalFormatting>
  <pageMargins left="0.70866141732283472" right="0.70866141732283472" top="0.74803149606299213" bottom="0.74803149606299213" header="0.31496062992125984" footer="0.31496062992125984"/>
  <pageSetup paperSize="9" scale="4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F97B745-534D-4B28-BB83-4E359115C17D}">
          <x14:formula1>
            <xm:f>Dropdown!$B$3:$B$4</xm:f>
          </x14:formula1>
          <xm:sqref>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177BA-D009-45AF-804C-531CD0BCD3E3}">
  <dimension ref="B2:B4"/>
  <sheetViews>
    <sheetView workbookViewId="0">
      <selection activeCell="B4" sqref="B4"/>
    </sheetView>
  </sheetViews>
  <sheetFormatPr baseColWidth="10" defaultColWidth="8.7265625" defaultRowHeight="14.5" x14ac:dyDescent="0.35"/>
  <cols>
    <col min="2" max="2" width="9.54296875" bestFit="1" customWidth="1"/>
  </cols>
  <sheetData>
    <row r="2" spans="2:2" x14ac:dyDescent="0.35">
      <c r="B2" s="13" t="s">
        <v>24</v>
      </c>
    </row>
    <row r="3" spans="2:2" x14ac:dyDescent="0.35">
      <c r="B3" s="1" t="s">
        <v>14</v>
      </c>
    </row>
    <row r="4" spans="2:2" x14ac:dyDescent="0.35">
      <c r="B4" s="1" t="s">
        <v>15</v>
      </c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22BEB8DBE6F8448D5E4A902F3E0B53" ma:contentTypeVersion="4" ma:contentTypeDescription="Ein neues Dokument erstellen." ma:contentTypeScope="" ma:versionID="4d35ea6b2e1f0ce4f75eadf3e595dbd4">
  <xsd:schema xmlns:xsd="http://www.w3.org/2001/XMLSchema" xmlns:xs="http://www.w3.org/2001/XMLSchema" xmlns:p="http://schemas.microsoft.com/office/2006/metadata/properties" xmlns:ns2="95e50df3-b464-47a5-84e3-c7cb1c5ac8eb" targetNamespace="http://schemas.microsoft.com/office/2006/metadata/properties" ma:root="true" ma:fieldsID="0223c2ab84fda055b1794909a84e61fd" ns2:_="">
    <xsd:import namespace="95e50df3-b464-47a5-84e3-c7cb1c5ac8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e50df3-b464-47a5-84e3-c7cb1c5ac8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76357C-640E-4DD7-926A-BC9CD474F7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e50df3-b464-47a5-84e3-c7cb1c5ac8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E9E2B7-B354-4F06-8865-5E8CC398DE3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0CAF44-1499-4ED3-9B5B-25A8FF5BBD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Kapitalverlust, Überschuldung</vt:lpstr>
      <vt:lpstr>Dropdown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Dr. Marco Passardi</dc:creator>
  <cp:lastModifiedBy>Daniela Salkim</cp:lastModifiedBy>
  <cp:lastPrinted>2022-09-21T09:30:40Z</cp:lastPrinted>
  <dcterms:created xsi:type="dcterms:W3CDTF">2022-08-06T12:31:24Z</dcterms:created>
  <dcterms:modified xsi:type="dcterms:W3CDTF">2023-08-14T10:14:21Z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8b0afbd-3cf7-4707-aee4-8dc9d855de29_Enabled">
    <vt:lpwstr>true</vt:lpwstr>
  </property>
  <property fmtid="{D5CDD505-2E9C-101B-9397-08002B2CF9AE}" pid="3" name="MSIP_Label_e8b0afbd-3cf7-4707-aee4-8dc9d855de29_SetDate">
    <vt:lpwstr>2022-08-06T12:31:24Z</vt:lpwstr>
  </property>
  <property fmtid="{D5CDD505-2E9C-101B-9397-08002B2CF9AE}" pid="4" name="MSIP_Label_e8b0afbd-3cf7-4707-aee4-8dc9d855de29_Method">
    <vt:lpwstr>Standard</vt:lpwstr>
  </property>
  <property fmtid="{D5CDD505-2E9C-101B-9397-08002B2CF9AE}" pid="5" name="MSIP_Label_e8b0afbd-3cf7-4707-aee4-8dc9d855de29_Name">
    <vt:lpwstr>intern</vt:lpwstr>
  </property>
  <property fmtid="{D5CDD505-2E9C-101B-9397-08002B2CF9AE}" pid="6" name="MSIP_Label_e8b0afbd-3cf7-4707-aee4-8dc9d855de29_SiteId">
    <vt:lpwstr>75a34008-d7d1-4924-8e78-31fea86f6e68</vt:lpwstr>
  </property>
  <property fmtid="{D5CDD505-2E9C-101B-9397-08002B2CF9AE}" pid="7" name="MSIP_Label_e8b0afbd-3cf7-4707-aee4-8dc9d855de29_ActionId">
    <vt:lpwstr>ce707e0e-2466-4ffa-bf38-f4d103f3e87e</vt:lpwstr>
  </property>
  <property fmtid="{D5CDD505-2E9C-101B-9397-08002B2CF9AE}" pid="8" name="MSIP_Label_e8b0afbd-3cf7-4707-aee4-8dc9d855de29_ContentBits">
    <vt:lpwstr>0</vt:lpwstr>
  </property>
  <property fmtid="{D5CDD505-2E9C-101B-9397-08002B2CF9AE}" pid="9" name="ContentTypeId">
    <vt:lpwstr>0x0101005522BEB8DBE6F8448D5E4A902F3E0B53</vt:lpwstr>
  </property>
</Properties>
</file>